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365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<sst xmlns="http://schemas.openxmlformats.org/spreadsheetml/2006/main" count="281" uniqueCount="171">
  <si>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</si>
  <si>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</si>
  <si>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</si>
  <si>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</si>
  <si>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</si>
  <si>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</si>
  <si>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</si>
  <si>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</si>
  <si>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</si>
  <si>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</si>
  <si>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</si>
  <si>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</si>
  <si>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</si>
  <si>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</si>
  <si>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</si>
  <si>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</si>
  <si>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</si>
  <si>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</si>
  <si>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</si>
  <si>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</si>
  <si>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</si>
  <si>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</si>
  <si>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</si>
  <si>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</si>
  <si>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</si>
  <si>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</si>
  <si>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</si>
  <si>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</si>
  <si>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</si>
  <si>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</si>
  <si>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</si>
  <si>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</si>
  <si>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</si>
  <si>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</si>
  <si>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</si>
  <si>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</si>
  <si>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</si>
  <si>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</si>
  <si>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</si>
  <si>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</si>
  <si>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</si>
  <si>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</si>
  <si>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</si>
  <si>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</si>
  <si>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</si>
  <si>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</si>
  <si>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</si>
  <si>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</si>
  <si>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</si>
  <si>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</si>
  <si>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</si>
  <si>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</si>
  <si>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</si>
  <si>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</si>
  <si>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</si>
  <si>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</si>
  <si>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</si>
  <si>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</si>
  <si>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</si>
  <si>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</si>
  <si>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</si>
  <si>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</si>
  <si>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</si>
  <si>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</si>
  <si>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</si>
  <si>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</si>
  <si>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</si>
  <si>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</si>
  <si>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</si>
  <si>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</si>
  <si>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</si>
  <si>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</si>
  <si>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</si>
  <si>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</si>
  <si>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</si>
  <si>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</si>
  <si>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</si>
  <si>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</si>
  <si>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</si>
  <si>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</si>
  <si>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</si>
  <si>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</si>
  <si>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</si>
  <si>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</si>
  <si>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</si>
  <si>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</si>
  <si>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</si>
  <si>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</si>
  <si>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</si>
  <si>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</si>
  <si>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</si>
  <si>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</si>
  <si>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</si>
  <si>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</si>
  <si>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</si>
  <si>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</si>
  <si>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</si>
  <si>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</si>
  <si>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</si>
  <si>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</si>
  <si>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</si>
  <si>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</si>
  <si>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</si>
  <si>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</si>
  <si>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</si>
  <si>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</si>
  <si>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</si>
  <si>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</si>
  <si>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</si>
  <si>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</si>
  <si>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</si>
  <si>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</si>
  <si>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</si>
  <si>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</si>
  <si>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</si>
  <si>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</si>
  <si>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</si>
  <si>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</si>
  <si>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</si>
  <si>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</si>
  <si>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</si>
  <si>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</si>
  <si>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</si>
  <si>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</si>
  <si>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</si>
  <si>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</si>
  <si>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</si>
  <si>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</si>
  <si>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</si>
  <si>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</si>
  <si>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</si>
  <si>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</si>
  <si>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</si>
  <si>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</si>
  <si>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</si>
  <si>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</si>
  <si>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</si>
  <si>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</si>
  <si>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</si>
  <si>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</si>
  <si>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</si>
  <si>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</si>
  <si>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</si>
  <si>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</si>
  <si>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</si>
  <si>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</si>
  <si>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</si>
  <si>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</si>
  <si>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</si>
  <si>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</si>
  <si>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</si>
  <si>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</si>
  <si>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</si>
  <si>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</si>
  <si>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</si>
  <si>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</si>
  <si>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М'який інвентар</t>
  </si>
  <si>
    <t>Будівельні матеріали</t>
  </si>
  <si>
    <t>Обладнання на майданчик</t>
  </si>
  <si>
    <t>Меблі різні</t>
  </si>
  <si>
    <t>Посуд</t>
  </si>
  <si>
    <t>Вироби килимові</t>
  </si>
  <si>
    <t>Господарчі товари</t>
  </si>
  <si>
    <t>Ролети</t>
  </si>
  <si>
    <t>Періодичні видання</t>
  </si>
  <si>
    <t>Модулі різні</t>
  </si>
  <si>
    <t>Ноутбук</t>
  </si>
  <si>
    <t>Бізіборд</t>
  </si>
  <si>
    <t>Література</t>
  </si>
  <si>
    <t>Канцелярські товари</t>
  </si>
  <si>
    <t>Спортивний інвентар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</si>
</sst>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9" xfId="0" applyNumberFormat="1" applyBorder="1" applyAlignment="1">
      <alignment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I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L15" sqref="L15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355526.99</v>
      </c>
      <c r="E8" s="19">
        <f>E9+E14</f>
        <v>478596.9</v>
      </c>
      <c r="F8" s="19">
        <f>F9+F14</f>
        <v>477958.57999999996</v>
      </c>
      <c r="G8" s="19">
        <f>G9+G14</f>
        <v>467995.82999999996</v>
      </c>
      <c r="H8" s="19">
        <f aca="true" t="shared" si="0" ref="H8:O8">H9+H14</f>
        <v>539992.98</v>
      </c>
      <c r="I8" s="19">
        <f t="shared" si="0"/>
        <v>707717.4</v>
      </c>
      <c r="J8" s="19">
        <f t="shared" si="0"/>
        <v>177016.31</v>
      </c>
      <c r="K8" s="19">
        <f t="shared" si="0"/>
        <v>214611.28</v>
      </c>
      <c r="L8" s="19">
        <f t="shared" si="0"/>
        <v>407497.04</v>
      </c>
      <c r="M8" s="19">
        <f t="shared" si="0"/>
        <v>473733.72</v>
      </c>
      <c r="N8" s="19">
        <f t="shared" si="0"/>
        <v>458312.32</v>
      </c>
      <c r="O8" s="19">
        <f t="shared" si="0"/>
        <v>0</v>
      </c>
      <c r="P8" s="19">
        <f>D8+E8+F8+G8+H8+I8+J8+K8+L8+M8+N8+O8</f>
        <v>4758959.35</v>
      </c>
    </row>
    <row r="9" spans="2:16" ht="28.5" customHeight="1">
      <c r="B9" s="20" t="s">
        <v>21</v>
      </c>
      <c r="C9" s="17">
        <v>2100</v>
      </c>
      <c r="D9" s="19">
        <f>D10</f>
        <v>317931.32999999996</v>
      </c>
      <c r="E9" s="19">
        <f>E10</f>
        <v>323592.33</v>
      </c>
      <c r="F9" s="19">
        <f>F10</f>
        <v>345622.31</v>
      </c>
      <c r="G9" s="19">
        <f>G10</f>
        <v>343433.01999999996</v>
      </c>
      <c r="H9" s="19">
        <f aca="true" t="shared" si="1" ref="H9:O9">H10</f>
        <v>447536.86</v>
      </c>
      <c r="I9" s="19">
        <f t="shared" si="1"/>
        <v>669054.91</v>
      </c>
      <c r="J9" s="19">
        <f t="shared" si="1"/>
        <v>166659.91</v>
      </c>
      <c r="K9" s="19">
        <f t="shared" si="1"/>
        <v>182482.13</v>
      </c>
      <c r="L9" s="19">
        <f t="shared" si="1"/>
        <v>318593.72</v>
      </c>
      <c r="M9" s="19">
        <f t="shared" si="1"/>
        <v>394802.11</v>
      </c>
      <c r="N9" s="19">
        <f t="shared" si="1"/>
        <v>343433.22000000003</v>
      </c>
      <c r="O9" s="19">
        <f t="shared" si="1"/>
        <v>0</v>
      </c>
      <c r="P9" s="19">
        <f aca="true" t="shared" si="2" ref="P9:P42">D9+E9+F9+G9+H9+I9+J9+K9+L9+M9+N9+O9</f>
        <v>3853141.8500000006</v>
      </c>
    </row>
    <row r="10" spans="2:16" ht="15" customHeight="1">
      <c r="B10" s="20" t="s">
        <v>22</v>
      </c>
      <c r="C10" s="18">
        <v>2110</v>
      </c>
      <c r="D10" s="19">
        <f>D11+D13</f>
        <v>317931.32999999996</v>
      </c>
      <c r="E10" s="19">
        <f>E11+E13</f>
        <v>323592.33</v>
      </c>
      <c r="F10" s="19">
        <f>F11+F13</f>
        <v>345622.31</v>
      </c>
      <c r="G10" s="19">
        <f>G11+G13</f>
        <v>343433.01999999996</v>
      </c>
      <c r="H10" s="19">
        <f aca="true" t="shared" si="3" ref="H10:O10">H11+H13</f>
        <v>447536.86</v>
      </c>
      <c r="I10" s="19">
        <f t="shared" si="3"/>
        <v>669054.91</v>
      </c>
      <c r="J10" s="19">
        <f t="shared" si="3"/>
        <v>166659.91</v>
      </c>
      <c r="K10" s="19">
        <f t="shared" si="3"/>
        <v>182482.13</v>
      </c>
      <c r="L10" s="19">
        <f t="shared" si="3"/>
        <v>318593.72</v>
      </c>
      <c r="M10" s="19">
        <f t="shared" si="3"/>
        <v>394802.11</v>
      </c>
      <c r="N10" s="19">
        <f t="shared" si="3"/>
        <v>343433.22000000003</v>
      </c>
      <c r="O10" s="19">
        <f t="shared" si="3"/>
        <v>0</v>
      </c>
      <c r="P10" s="19">
        <f t="shared" si="2"/>
        <v>3853141.8500000006</v>
      </c>
    </row>
    <row r="11" spans="2:16" ht="18" customHeight="1">
      <c r="B11" s="20" t="s">
        <v>23</v>
      </c>
      <c r="C11" s="18">
        <v>2111</v>
      </c>
      <c r="D11" s="19">
        <v>262988.97</v>
      </c>
      <c r="E11" s="19">
        <v>266329.95</v>
      </c>
      <c r="F11" s="19">
        <v>287223.91</v>
      </c>
      <c r="G11" s="19">
        <v>288604.6</v>
      </c>
      <c r="H11" s="19">
        <v>369764.47</v>
      </c>
      <c r="I11" s="19">
        <v>556379.88</v>
      </c>
      <c r="J11" s="19">
        <v>135528.29</v>
      </c>
      <c r="K11" s="19">
        <v>151409.57</v>
      </c>
      <c r="L11" s="19">
        <v>263011.36</v>
      </c>
      <c r="M11" s="19">
        <v>330037.82</v>
      </c>
      <c r="N11" s="19">
        <v>284862.53</v>
      </c>
      <c r="O11" s="19"/>
      <c r="P11" s="19">
        <f t="shared" si="2"/>
        <v>3196141.3499999996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54942.36</v>
      </c>
      <c r="E13" s="19">
        <v>57262.38</v>
      </c>
      <c r="F13" s="19">
        <v>58398.4</v>
      </c>
      <c r="G13" s="19">
        <v>54828.42</v>
      </c>
      <c r="H13" s="19">
        <v>77772.39</v>
      </c>
      <c r="I13" s="19">
        <v>112675.03</v>
      </c>
      <c r="J13" s="19">
        <v>31131.62</v>
      </c>
      <c r="K13" s="19">
        <v>31072.56</v>
      </c>
      <c r="L13" s="19">
        <v>55582.36</v>
      </c>
      <c r="M13" s="19">
        <v>64764.29</v>
      </c>
      <c r="N13" s="19">
        <v>58570.69</v>
      </c>
      <c r="O13" s="19"/>
      <c r="P13" s="19">
        <f t="shared" si="2"/>
        <v>657000.5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37595.66</v>
      </c>
      <c r="E14" s="19">
        <f>E15++E16+E17+E18+E19+E20+E20+E21+E28</f>
        <v>155004.57</v>
      </c>
      <c r="F14" s="19">
        <f>F15++F16+F17+F18+F19+F20+F20+F21+F28</f>
        <v>132336.27</v>
      </c>
      <c r="G14" s="19">
        <f>G15++G16+G17+G18+G19+G20+G20+G21+G28</f>
        <v>124562.81</v>
      </c>
      <c r="H14" s="19">
        <f aca="true" t="shared" si="4" ref="H14:O14">H15++H16+H17+H18+H19+H20+H20+H21+H28</f>
        <v>92456.12</v>
      </c>
      <c r="I14" s="19">
        <f t="shared" si="4"/>
        <v>38662.49</v>
      </c>
      <c r="J14" s="19">
        <f t="shared" si="4"/>
        <v>10356.4</v>
      </c>
      <c r="K14" s="19">
        <f t="shared" si="4"/>
        <v>32129.15</v>
      </c>
      <c r="L14" s="19">
        <f t="shared" si="4"/>
        <v>88903.31999999999</v>
      </c>
      <c r="M14" s="19">
        <f t="shared" si="4"/>
        <v>78931.61</v>
      </c>
      <c r="N14" s="19">
        <f t="shared" si="4"/>
        <v>114879.09999999999</v>
      </c>
      <c r="O14" s="19">
        <f t="shared" si="4"/>
        <v>0</v>
      </c>
      <c r="P14" s="19">
        <f t="shared" si="2"/>
        <v>905817.4999999999</v>
      </c>
    </row>
    <row r="15" spans="2:16" ht="28.5" customHeight="1">
      <c r="B15" s="23" t="s">
        <v>27</v>
      </c>
      <c r="C15" s="18">
        <v>2210</v>
      </c>
      <c r="D15" s="19"/>
      <c r="E15" s="19">
        <v>19318</v>
      </c>
      <c r="F15" s="19">
        <v>1150</v>
      </c>
      <c r="G15" s="19">
        <v>5297.35</v>
      </c>
      <c r="H15" s="19">
        <v>637.2</v>
      </c>
      <c r="I15" s="19"/>
      <c r="J15" s="19"/>
      <c r="K15" s="19"/>
      <c r="L15" s="19">
        <v>17409.1</v>
      </c>
      <c r="M15" s="19">
        <v>345</v>
      </c>
      <c r="N15" s="19"/>
      <c r="O15" s="19"/>
      <c r="P15" s="19">
        <f t="shared" si="2"/>
        <v>44156.649999999994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37595.66</v>
      </c>
      <c r="E17" s="19">
        <v>49466.62</v>
      </c>
      <c r="F17" s="19">
        <v>51852.57</v>
      </c>
      <c r="G17" s="19">
        <v>43169.83</v>
      </c>
      <c r="H17" s="19">
        <v>45648.62</v>
      </c>
      <c r="I17" s="24">
        <v>29917.88</v>
      </c>
      <c r="J17" s="25"/>
      <c r="K17" s="19">
        <v>25964.88</v>
      </c>
      <c r="L17" s="19">
        <v>62820.33</v>
      </c>
      <c r="M17" s="19">
        <v>62010.18</v>
      </c>
      <c r="N17" s="19">
        <v>46791.17</v>
      </c>
      <c r="O17" s="19"/>
      <c r="P17" s="19">
        <f t="shared" si="2"/>
        <v>455237.74</v>
      </c>
    </row>
    <row r="18" spans="2:16" ht="15.75" customHeight="1">
      <c r="B18" s="23" t="s">
        <v>30</v>
      </c>
      <c r="C18" s="18">
        <v>2240</v>
      </c>
      <c r="D18" s="19"/>
      <c r="E18" s="19">
        <v>332.88</v>
      </c>
      <c r="F18" s="19">
        <v>651.58</v>
      </c>
      <c r="G18" s="19">
        <v>1236.29</v>
      </c>
      <c r="H18" s="19">
        <v>1062.9</v>
      </c>
      <c r="I18" s="19">
        <v>538.57</v>
      </c>
      <c r="J18" s="19">
        <v>355.99</v>
      </c>
      <c r="K18" s="19">
        <v>317.79</v>
      </c>
      <c r="L18" s="19">
        <v>346.99</v>
      </c>
      <c r="M18" s="19">
        <v>327.79</v>
      </c>
      <c r="N18" s="19">
        <v>5575.04</v>
      </c>
      <c r="O18" s="19"/>
      <c r="P18" s="19">
        <f t="shared" si="2"/>
        <v>10745.82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85887.07</v>
      </c>
      <c r="F21" s="19">
        <f>F22+F23+F24+F25+F26+F27</f>
        <v>78682.12</v>
      </c>
      <c r="G21" s="19">
        <f>G22+G23+G24+G25+G26+G27</f>
        <v>72915.34</v>
      </c>
      <c r="H21" s="19">
        <f aca="true" t="shared" si="5" ref="H21:O21">H22+H23+H24+H25+H26+H27</f>
        <v>45107.4</v>
      </c>
      <c r="I21" s="19">
        <f t="shared" si="5"/>
        <v>8206.039999999999</v>
      </c>
      <c r="J21" s="19">
        <f t="shared" si="5"/>
        <v>10000.41</v>
      </c>
      <c r="K21" s="19">
        <f t="shared" si="5"/>
        <v>5446.48</v>
      </c>
      <c r="L21" s="19">
        <f t="shared" si="5"/>
        <v>8326.9</v>
      </c>
      <c r="M21" s="19">
        <f t="shared" si="5"/>
        <v>16248.64</v>
      </c>
      <c r="N21" s="19">
        <f t="shared" si="5"/>
        <v>62512.88999999999</v>
      </c>
      <c r="O21" s="19">
        <f t="shared" si="5"/>
        <v>0</v>
      </c>
      <c r="P21" s="19">
        <f t="shared" si="2"/>
        <v>393333.29</v>
      </c>
    </row>
    <row r="22" spans="2:16" ht="15.75" customHeight="1">
      <c r="B22" s="20" t="s">
        <v>34</v>
      </c>
      <c r="C22" s="18">
        <v>2271</v>
      </c>
      <c r="D22" s="19"/>
      <c r="E22" s="19">
        <f>85300.11</f>
        <v>85300.11</v>
      </c>
      <c r="F22" s="19">
        <v>70151.18</v>
      </c>
      <c r="G22" s="19">
        <f>62491.26</f>
        <v>62491.26</v>
      </c>
      <c r="H22" s="19">
        <f>13082.46</f>
        <v>13082.46</v>
      </c>
      <c r="I22" s="19"/>
      <c r="J22" s="19"/>
      <c r="K22" s="19"/>
      <c r="L22" s="19"/>
      <c r="M22" s="19">
        <v>6587.81</v>
      </c>
      <c r="N22" s="19">
        <v>51124.74</v>
      </c>
      <c r="O22" s="19"/>
      <c r="P22" s="19">
        <f t="shared" si="2"/>
        <v>288737.56</v>
      </c>
    </row>
    <row r="23" spans="2:16" ht="20.25" customHeight="1">
      <c r="B23" s="20" t="s">
        <v>35</v>
      </c>
      <c r="C23" s="18">
        <v>2272</v>
      </c>
      <c r="D23" s="19"/>
      <c r="E23" s="19">
        <v>586.96</v>
      </c>
      <c r="F23" s="19">
        <v>1031.16</v>
      </c>
      <c r="G23" s="19">
        <v>856.66</v>
      </c>
      <c r="H23" s="19">
        <v>1126.44</v>
      </c>
      <c r="I23" s="19">
        <v>579.31</v>
      </c>
      <c r="J23" s="19">
        <v>1689.66</v>
      </c>
      <c r="K23" s="19">
        <v>901.15</v>
      </c>
      <c r="L23" s="19">
        <v>3379.32</v>
      </c>
      <c r="M23" s="19">
        <v>225.29</v>
      </c>
      <c r="N23" s="19">
        <v>743.95</v>
      </c>
      <c r="O23" s="19"/>
      <c r="P23" s="19">
        <f t="shared" si="2"/>
        <v>11119.900000000001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7499.78</v>
      </c>
      <c r="G24" s="19">
        <f>4181.76+1413+245.73+139.92+1413.4+257.74+820</f>
        <v>8471.55</v>
      </c>
      <c r="H24" s="19">
        <f>21461.13+1456.93+7980.44</f>
        <v>30898.5</v>
      </c>
      <c r="I24" s="19">
        <v>7626.73</v>
      </c>
      <c r="J24" s="19">
        <v>8310.75</v>
      </c>
      <c r="K24" s="19">
        <v>4545.33</v>
      </c>
      <c r="L24" s="19">
        <v>4262.66</v>
      </c>
      <c r="M24" s="19">
        <v>8339.67</v>
      </c>
      <c r="N24" s="25">
        <v>9214.460000000001</v>
      </c>
      <c r="O24" s="19"/>
      <c r="P24" s="19">
        <f t="shared" si="2"/>
        <v>89169.43000000001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>
        <f>509.1+38.84+509.08+38.85</f>
        <v>1095.87</v>
      </c>
      <c r="H26" s="19"/>
      <c r="I26" s="19"/>
      <c r="J26" s="19"/>
      <c r="K26" s="19"/>
      <c r="L26" s="19">
        <v>684.92</v>
      </c>
      <c r="M26" s="19">
        <v>1095.87</v>
      </c>
      <c r="N26" s="19">
        <v>1429.74</v>
      </c>
      <c r="O26" s="19"/>
      <c r="P26" s="19">
        <f t="shared" si="2"/>
        <v>4306.4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1944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400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2344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>
        <v>1944</v>
      </c>
      <c r="H30" s="19"/>
      <c r="I30" s="19"/>
      <c r="J30" s="19"/>
      <c r="K30" s="19">
        <v>400</v>
      </c>
      <c r="L30" s="19"/>
      <c r="M30" s="19"/>
      <c r="N30" s="19"/>
      <c r="O30" s="19"/>
      <c r="P30" s="19">
        <f t="shared" si="2"/>
        <v>2344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5436.04</v>
      </c>
      <c r="G42" s="19"/>
      <c r="H42" s="19"/>
      <c r="I42" s="19"/>
      <c r="J42" s="19"/>
      <c r="K42" s="19"/>
      <c r="L42" s="19"/>
      <c r="M42" s="19">
        <v>6099.37</v>
      </c>
      <c r="N42" s="19"/>
      <c r="O42" s="19"/>
      <c r="P42" s="19">
        <f t="shared" si="2"/>
        <v>11535.41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0</v>
      </c>
      <c r="E79" s="19">
        <f>E80+E85+E113</f>
        <v>0</v>
      </c>
      <c r="F79" s="19">
        <f>F80+F85+F113</f>
        <v>0</v>
      </c>
      <c r="G79" s="19">
        <f>G80+G85+G113</f>
        <v>0</v>
      </c>
      <c r="H79" s="19">
        <f aca="true" t="shared" si="8" ref="H79:O79">H80+H85+H113</f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>D79+E79+F79+G79+H79+I79+J79+K79+L79+M79+N79+O79</f>
        <v>0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0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0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 t="shared" si="10"/>
        <v>0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30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545302.8</v>
      </c>
      <c r="H149" s="19">
        <f t="shared" si="17"/>
        <v>0</v>
      </c>
      <c r="I149" s="19">
        <f t="shared" si="17"/>
        <v>0</v>
      </c>
      <c r="J149" s="19">
        <f t="shared" si="17"/>
        <v>1155640.86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1700943.6600000001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545302.8</v>
      </c>
      <c r="H150" s="19">
        <f t="shared" si="18"/>
        <v>0</v>
      </c>
      <c r="I150" s="19">
        <f t="shared" si="18"/>
        <v>0</v>
      </c>
      <c r="J150" s="19">
        <f t="shared" si="18"/>
        <v>1155640.86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1700943.6600000001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992701.26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992701.26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>
        <v>992701.26</v>
      </c>
      <c r="K157" s="19"/>
      <c r="L157" s="19"/>
      <c r="M157" s="19"/>
      <c r="N157" s="19"/>
      <c r="O157" s="19"/>
      <c r="P157" s="19">
        <f t="shared" si="19"/>
        <v>992701.26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545302.8</v>
      </c>
      <c r="H158" s="19">
        <f t="shared" si="22"/>
        <v>0</v>
      </c>
      <c r="I158" s="19">
        <f t="shared" si="22"/>
        <v>0</v>
      </c>
      <c r="J158" s="19">
        <f t="shared" si="22"/>
        <v>162939.6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708242.4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>
        <v>545302.8</v>
      </c>
      <c r="H160" s="19"/>
      <c r="I160" s="19"/>
      <c r="J160" s="19">
        <v>162939.6</v>
      </c>
      <c r="K160" s="19"/>
      <c r="L160" s="19"/>
      <c r="M160" s="19"/>
      <c r="N160" s="19"/>
      <c r="O160" s="19"/>
      <c r="P160" s="19">
        <f t="shared" si="19"/>
        <v>708242.4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0.2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5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12.37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12.37</v>
      </c>
      <c r="H173" s="73" t="s">
        <v>113</v>
      </c>
      <c r="I173" s="74">
        <f>F173+G168+G169+G170+G171+G172-H168-H169-H170-H171-H172</f>
        <v>12.37</v>
      </c>
      <c r="K173" s="73" t="s">
        <v>114</v>
      </c>
      <c r="L173" s="74">
        <f>I173+J168+J169+J170+J171+J172-K168-K169-K170-K171-K172</f>
        <v>12.37</v>
      </c>
      <c r="N173" s="73" t="s">
        <v>115</v>
      </c>
      <c r="O173" s="74">
        <f>L173+M168+M169+M170+M171+M172-N168-N169-N170-N171-N172</f>
        <v>12.37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7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12.37</v>
      </c>
      <c r="H181" s="73" t="s">
        <v>125</v>
      </c>
      <c r="I181" s="74">
        <f>F181+G176+G177+G178+G179+G180-H176-H177-H178-H179-H180</f>
        <v>12.37</v>
      </c>
      <c r="K181" s="73" t="s">
        <v>126</v>
      </c>
      <c r="L181" s="74">
        <f>I181+J176+J177+J178+J179+J180-K176-K177-K178-K179-K180</f>
        <v>12.37</v>
      </c>
      <c r="N181" s="73" t="s">
        <v>127</v>
      </c>
      <c r="O181" s="74">
        <f>L181+M176+M177+M178+M179+M180-N176-N177-N178-N179-N180</f>
        <v>12.37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2.2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12.37</v>
      </c>
      <c r="H189" s="73" t="s">
        <v>137</v>
      </c>
      <c r="I189" s="74">
        <f>F189+G184+G185+G186+G187+G188-H184-H185-H186-H187-H188</f>
        <v>12.37</v>
      </c>
      <c r="K189" s="73" t="s">
        <v>138</v>
      </c>
      <c r="L189" s="74">
        <f>I189+J184+J185+J186+J187+J188-K184-K185-K186-K187-K188</f>
        <v>12.37</v>
      </c>
      <c r="N189" s="73" t="s">
        <v>139</v>
      </c>
      <c r="O189" s="74">
        <f>L189+M184+M185+M186+M187+M188-N184-N185-N186-N187-N188</f>
        <v>12.37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20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85"/>
      <c r="E195" s="86"/>
      <c r="F195" s="85"/>
      <c r="G195" s="85">
        <v>1344</v>
      </c>
      <c r="H195" s="85"/>
      <c r="I195" s="85"/>
      <c r="J195" s="85"/>
      <c r="K195" s="85"/>
      <c r="L195" s="85"/>
      <c r="M195" s="85"/>
      <c r="N195" s="85">
        <v>5104.4</v>
      </c>
      <c r="O195" s="85"/>
      <c r="P195" s="85">
        <f>D195+E195+F195+G195+H195+I195+J195+K195+L195+M195+N195+O195</f>
        <v>6448.4</v>
      </c>
    </row>
    <row r="196" spans="2:16" ht="15">
      <c r="B196" s="87" t="s">
        <v>156</v>
      </c>
      <c r="C196" s="88"/>
      <c r="D196" s="74"/>
      <c r="E196" s="74"/>
      <c r="F196" s="74"/>
      <c r="G196" s="74"/>
      <c r="H196" s="74">
        <v>9100</v>
      </c>
      <c r="I196" s="74"/>
      <c r="J196" s="74"/>
      <c r="K196" s="74"/>
      <c r="L196" s="74"/>
      <c r="M196" s="74"/>
      <c r="N196" s="74">
        <v>13490</v>
      </c>
      <c r="O196" s="74"/>
      <c r="P196" s="85">
        <f aca="true" t="shared" si="23" ref="P196:P217">D196+E196+F196+G196+H196+I196+J196+K196+L196+M196+N196+O196</f>
        <v>22590</v>
      </c>
    </row>
    <row r="197" spans="2:16" ht="15">
      <c r="B197" s="89" t="s">
        <v>157</v>
      </c>
      <c r="C197" s="90"/>
      <c r="D197" s="91"/>
      <c r="E197" s="74"/>
      <c r="F197" s="74"/>
      <c r="G197" s="74"/>
      <c r="H197" s="74"/>
      <c r="I197" s="74"/>
      <c r="J197" s="74"/>
      <c r="K197" s="74"/>
      <c r="L197" s="74">
        <v>8540</v>
      </c>
      <c r="M197" s="74"/>
      <c r="N197" s="74"/>
      <c r="O197" s="74"/>
      <c r="P197" s="85">
        <f t="shared" si="23"/>
        <v>8540</v>
      </c>
    </row>
    <row r="198" spans="2:16" ht="15">
      <c r="B198" s="87" t="s">
        <v>158</v>
      </c>
      <c r="C198" s="88"/>
      <c r="D198" s="74"/>
      <c r="E198" s="85"/>
      <c r="F198" s="85"/>
      <c r="G198" s="85"/>
      <c r="H198" s="85"/>
      <c r="I198" s="85"/>
      <c r="J198" s="85"/>
      <c r="K198" s="85"/>
      <c r="L198" s="85">
        <v>24700</v>
      </c>
      <c r="M198" s="85"/>
      <c r="N198" s="85"/>
      <c r="O198" s="85"/>
      <c r="P198" s="85">
        <f t="shared" si="23"/>
        <v>24700</v>
      </c>
    </row>
    <row r="199" spans="2:16" ht="15">
      <c r="B199" s="87" t="s">
        <v>159</v>
      </c>
      <c r="C199" s="88"/>
      <c r="D199" s="74"/>
      <c r="E199" s="85"/>
      <c r="F199" s="85"/>
      <c r="G199" s="85"/>
      <c r="H199" s="85"/>
      <c r="I199" s="85"/>
      <c r="J199" s="85"/>
      <c r="K199" s="85"/>
      <c r="L199" s="85">
        <v>42780</v>
      </c>
      <c r="M199" s="85"/>
      <c r="N199" s="85">
        <v>2280</v>
      </c>
      <c r="O199" s="85"/>
      <c r="P199" s="85">
        <f t="shared" si="23"/>
        <v>45060</v>
      </c>
    </row>
    <row r="200" spans="2:16" ht="15">
      <c r="B200" s="87" t="s">
        <v>160</v>
      </c>
      <c r="C200" s="88"/>
      <c r="D200" s="74"/>
      <c r="E200" s="85"/>
      <c r="F200" s="85"/>
      <c r="G200" s="85"/>
      <c r="H200" s="85"/>
      <c r="I200" s="85"/>
      <c r="J200" s="85"/>
      <c r="K200" s="85"/>
      <c r="L200" s="85">
        <v>8512</v>
      </c>
      <c r="M200" s="85"/>
      <c r="N200" s="85"/>
      <c r="O200" s="85"/>
      <c r="P200" s="85">
        <f t="shared" si="23"/>
        <v>8512</v>
      </c>
    </row>
    <row r="201" spans="2:16" ht="15">
      <c r="B201" s="87" t="s">
        <v>161</v>
      </c>
      <c r="C201" s="88"/>
      <c r="D201" s="74"/>
      <c r="E201" s="85"/>
      <c r="F201" s="85"/>
      <c r="G201" s="85"/>
      <c r="H201" s="85"/>
      <c r="I201" s="85"/>
      <c r="J201" s="85"/>
      <c r="K201" s="85"/>
      <c r="L201" s="85">
        <v>1334</v>
      </c>
      <c r="M201" s="85"/>
      <c r="N201" s="85"/>
      <c r="O201" s="85"/>
      <c r="P201" s="85">
        <f t="shared" si="23"/>
        <v>1334</v>
      </c>
    </row>
    <row r="202" spans="2:16" ht="15">
      <c r="B202" s="87" t="s">
        <v>162</v>
      </c>
      <c r="C202" s="88"/>
      <c r="D202" s="74"/>
      <c r="E202" s="85"/>
      <c r="F202" s="85"/>
      <c r="G202" s="85"/>
      <c r="H202" s="85"/>
      <c r="I202" s="85"/>
      <c r="J202" s="85"/>
      <c r="K202" s="85"/>
      <c r="L202" s="85">
        <v>190</v>
      </c>
      <c r="M202" s="85"/>
      <c r="N202" s="85">
        <v>803</v>
      </c>
      <c r="O202" s="85"/>
      <c r="P202" s="85">
        <f t="shared" si="23"/>
        <v>993</v>
      </c>
    </row>
    <row r="203" spans="2:16" ht="15">
      <c r="B203" s="87" t="s">
        <v>163</v>
      </c>
      <c r="C203" s="88"/>
      <c r="D203" s="74"/>
      <c r="E203" s="85"/>
      <c r="F203" s="85"/>
      <c r="G203" s="85"/>
      <c r="H203" s="85"/>
      <c r="I203" s="85"/>
      <c r="J203" s="85"/>
      <c r="K203" s="85"/>
      <c r="L203" s="85">
        <v>10700</v>
      </c>
      <c r="M203" s="85"/>
      <c r="N203" s="85"/>
      <c r="O203" s="85"/>
      <c r="P203" s="85">
        <f t="shared" si="23"/>
        <v>10700</v>
      </c>
    </row>
    <row r="204" spans="2:16" ht="15">
      <c r="B204" s="87" t="s">
        <v>164</v>
      </c>
      <c r="C204" s="88"/>
      <c r="D204" s="74"/>
      <c r="E204" s="85"/>
      <c r="F204" s="85"/>
      <c r="G204" s="85"/>
      <c r="H204" s="85"/>
      <c r="I204" s="85"/>
      <c r="J204" s="85"/>
      <c r="K204" s="85"/>
      <c r="L204" s="85">
        <v>4522</v>
      </c>
      <c r="M204" s="85"/>
      <c r="N204" s="85"/>
      <c r="O204" s="85"/>
      <c r="P204" s="85">
        <f t="shared" si="23"/>
        <v>4522</v>
      </c>
    </row>
    <row r="205" spans="2:16" ht="15">
      <c r="B205" s="87" t="s">
        <v>165</v>
      </c>
      <c r="C205" s="88"/>
      <c r="D205" s="74"/>
      <c r="E205" s="85"/>
      <c r="F205" s="85"/>
      <c r="G205" s="85"/>
      <c r="H205" s="85"/>
      <c r="I205" s="85"/>
      <c r="J205" s="85"/>
      <c r="K205" s="85"/>
      <c r="L205" s="85"/>
      <c r="M205" s="85"/>
      <c r="N205" s="85">
        <v>200</v>
      </c>
      <c r="O205" s="85"/>
      <c r="P205" s="85">
        <f t="shared" si="23"/>
        <v>200</v>
      </c>
    </row>
    <row r="206" spans="2:16" ht="15">
      <c r="B206" s="92" t="s">
        <v>166</v>
      </c>
      <c r="C206" s="93"/>
      <c r="D206" s="74"/>
      <c r="E206" s="85"/>
      <c r="F206" s="85"/>
      <c r="G206" s="85"/>
      <c r="H206" s="85"/>
      <c r="I206" s="85"/>
      <c r="J206" s="85"/>
      <c r="K206" s="85"/>
      <c r="L206" s="85"/>
      <c r="M206" s="85"/>
      <c r="N206" s="85">
        <v>2000</v>
      </c>
      <c r="O206" s="85"/>
      <c r="P206" s="85">
        <f t="shared" si="23"/>
        <v>2000</v>
      </c>
    </row>
    <row r="207" spans="2:16" ht="15">
      <c r="B207" s="92" t="s">
        <v>167</v>
      </c>
      <c r="C207" s="93"/>
      <c r="D207" s="74"/>
      <c r="E207" s="85"/>
      <c r="F207" s="85"/>
      <c r="G207" s="85"/>
      <c r="H207" s="85"/>
      <c r="I207" s="85"/>
      <c r="J207" s="85"/>
      <c r="K207" s="85"/>
      <c r="L207" s="85"/>
      <c r="M207" s="85"/>
      <c r="N207" s="85">
        <v>2500</v>
      </c>
      <c r="O207" s="85"/>
      <c r="P207" s="85">
        <f t="shared" si="23"/>
        <v>2500</v>
      </c>
    </row>
    <row r="208" spans="2:16" ht="15">
      <c r="B208" s="92" t="s">
        <v>168</v>
      </c>
      <c r="C208" s="93"/>
      <c r="D208" s="74"/>
      <c r="E208" s="85"/>
      <c r="F208" s="85"/>
      <c r="G208" s="85"/>
      <c r="H208" s="85"/>
      <c r="I208" s="85"/>
      <c r="J208" s="85"/>
      <c r="K208" s="85"/>
      <c r="L208" s="85"/>
      <c r="M208" s="85"/>
      <c r="N208" s="85">
        <v>122</v>
      </c>
      <c r="O208" s="85"/>
      <c r="P208" s="85">
        <f t="shared" si="23"/>
        <v>122</v>
      </c>
    </row>
    <row r="209" spans="2:16" ht="15">
      <c r="B209" s="92" t="s">
        <v>169</v>
      </c>
      <c r="C209" s="93"/>
      <c r="D209" s="74"/>
      <c r="E209" s="85"/>
      <c r="F209" s="85"/>
      <c r="G209" s="85"/>
      <c r="H209" s="85"/>
      <c r="I209" s="85"/>
      <c r="J209" s="85"/>
      <c r="K209" s="85"/>
      <c r="L209" s="85"/>
      <c r="M209" s="85"/>
      <c r="N209" s="85">
        <v>50</v>
      </c>
      <c r="O209" s="85"/>
      <c r="P209" s="85">
        <f t="shared" si="23"/>
        <v>50</v>
      </c>
    </row>
    <row r="210" spans="2:16" ht="15">
      <c r="B210" s="92" t="s">
        <v>170</v>
      </c>
      <c r="C210" s="93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>
        <v>75</v>
      </c>
      <c r="O210" s="75"/>
      <c r="P210" s="85">
        <f t="shared" si="23"/>
        <v>75</v>
      </c>
    </row>
    <row r="211" spans="2:16" ht="15">
      <c r="B211" s="92"/>
      <c r="C211" s="93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85">
        <f t="shared" si="23"/>
        <v>0</v>
      </c>
    </row>
    <row r="212" spans="2:16" ht="15">
      <c r="B212" s="92"/>
      <c r="C212" s="93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85">
        <f t="shared" si="23"/>
        <v>0</v>
      </c>
    </row>
    <row r="213" spans="2:16" ht="15">
      <c r="B213" s="92"/>
      <c r="C213" s="9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85">
        <f t="shared" si="23"/>
        <v>0</v>
      </c>
    </row>
    <row r="214" spans="2:16" ht="15">
      <c r="B214" s="92"/>
      <c r="C214" s="93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85">
        <f t="shared" si="23"/>
        <v>0</v>
      </c>
    </row>
    <row r="215" spans="2:16" ht="15">
      <c r="B215" s="92"/>
      <c r="C215" s="93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85">
        <f t="shared" si="23"/>
        <v>0</v>
      </c>
    </row>
    <row r="216" spans="2:16" ht="15">
      <c r="B216" s="92"/>
      <c r="C216" s="93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85">
        <f t="shared" si="23"/>
        <v>0</v>
      </c>
    </row>
    <row r="217" spans="2:16" ht="15">
      <c r="B217" s="92"/>
      <c r="C217" s="94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85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1344</v>
      </c>
      <c r="H218" s="74">
        <f t="shared" si="24"/>
        <v>9100</v>
      </c>
      <c r="I218" s="74">
        <f t="shared" si="24"/>
        <v>0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101278</v>
      </c>
      <c r="M218" s="74">
        <f t="shared" si="25"/>
        <v>0</v>
      </c>
      <c r="N218" s="74">
        <f t="shared" si="25"/>
        <v>26624.4</v>
      </c>
      <c r="O218" s="74">
        <f t="shared" si="25"/>
        <v>0</v>
      </c>
      <c r="P218" s="74">
        <f t="shared" si="25"/>
        <v>138346.4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2019-12-13T13:42:40Z</dcterms:created>
  <dcterms:modified xsi:type="dcterms:W3CDTF">2019-12-13T13:42:47Z</dcterms:modified>
  <cp:category/>
  <cp:version/>
  <cp:contentType/>
  <cp:contentStatus/>
</cp:coreProperties>
</file>